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7_Prestations de nettoyage des locaux et vitres\1_ DCE\1.1 Version de travail\LOT 2 - Carcassonne\"/>
    </mc:Choice>
  </mc:AlternateContent>
  <xr:revisionPtr revIDLastSave="0" documentId="13_ncr:1_{F181E1FA-E24A-45AF-BF8B-4CD56A6A89CF}" xr6:coauthVersionLast="47" xr6:coauthVersionMax="47" xr10:uidLastSave="{00000000-0000-0000-0000-000000000000}"/>
  <bookViews>
    <workbookView xWindow="1875" yWindow="1095" windowWidth="26265" windowHeight="19875" xr2:uid="{00000000-000D-0000-FFFF-FFFF00000000}"/>
  </bookViews>
  <sheets>
    <sheet name="DPGF" sheetId="1" r:id="rId1"/>
    <sheet name="BPU" sheetId="2" r:id="rId2"/>
    <sheet name="Commande-typ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8" i="2"/>
  <c r="I8" i="2"/>
  <c r="H9" i="2"/>
  <c r="I9" i="2"/>
  <c r="H10" i="2"/>
  <c r="I10" i="2" s="1"/>
  <c r="H11" i="2"/>
  <c r="I11" i="2" s="1"/>
  <c r="I32" i="1"/>
  <c r="E5" i="3"/>
  <c r="E6" i="3" s="1"/>
  <c r="E3" i="3"/>
  <c r="E4" i="3"/>
  <c r="E7" i="3" l="1"/>
  <c r="H7" i="2"/>
  <c r="I7" i="2" s="1"/>
  <c r="H33" i="2"/>
  <c r="I33" i="2" s="1"/>
  <c r="H34" i="2"/>
  <c r="I34" i="2" s="1"/>
  <c r="H35" i="2"/>
  <c r="I35" i="2"/>
  <c r="H37" i="2"/>
  <c r="I37" i="2" s="1"/>
  <c r="H38" i="2"/>
  <c r="I38" i="2" s="1"/>
  <c r="H39" i="2"/>
  <c r="I39" i="2" s="1"/>
  <c r="H40" i="2"/>
  <c r="I40" i="2" s="1"/>
  <c r="H32" i="2"/>
  <c r="I32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/>
  <c r="H30" i="2"/>
  <c r="I30" i="2" s="1"/>
  <c r="H23" i="2"/>
  <c r="I23" i="2" s="1"/>
  <c r="H5" i="2"/>
  <c r="I5" i="2" s="1"/>
  <c r="H6" i="2"/>
  <c r="I6" i="2" s="1"/>
  <c r="H12" i="2"/>
  <c r="I12" i="2" s="1"/>
  <c r="H13" i="2"/>
  <c r="I13" i="2" s="1"/>
  <c r="H14" i="2"/>
  <c r="I14" i="2" s="1"/>
  <c r="H15" i="2"/>
  <c r="I15" i="2" s="1"/>
  <c r="H4" i="2"/>
  <c r="I4" i="2" s="1"/>
  <c r="I34" i="1"/>
  <c r="H34" i="1"/>
  <c r="H33" i="1" l="1"/>
  <c r="I33" i="1"/>
</calcChain>
</file>

<file path=xl/sharedStrings.xml><?xml version="1.0" encoding="utf-8"?>
<sst xmlns="http://schemas.openxmlformats.org/spreadsheetml/2006/main" count="202" uniqueCount="133">
  <si>
    <t>DPGF – Décomposition du Prix Global et Forfaitaire</t>
  </si>
  <si>
    <t>Zone</t>
  </si>
  <si>
    <t>Poste</t>
  </si>
  <si>
    <t>Sous-poste</t>
  </si>
  <si>
    <t>Désignation des prestations</t>
  </si>
  <si>
    <t>Nb de personnes employées 
par jour</t>
  </si>
  <si>
    <t>Nb d'heures de travail
par jour</t>
  </si>
  <si>
    <t>Montant mensuel
HT (€)</t>
  </si>
  <si>
    <t>Montant annuel 
HT (€)</t>
  </si>
  <si>
    <t>PRESTATIONS RÉGULIÈRES DE NETTOYAGE ET D'ENTRETIEN MÉNAGER</t>
  </si>
  <si>
    <t>Zones administratives et techniques</t>
  </si>
  <si>
    <t>Poste 1</t>
  </si>
  <si>
    <t>1.1</t>
  </si>
  <si>
    <t>Bâtiment administratif K (RDC)</t>
  </si>
  <si>
    <t>1.2</t>
  </si>
  <si>
    <t>Bâtiment administratif K (R+1)</t>
  </si>
  <si>
    <t>1.3</t>
  </si>
  <si>
    <t>1.4</t>
  </si>
  <si>
    <t>Bâtiment G : magasin et atelier radio (R+1)</t>
  </si>
  <si>
    <t>1.5</t>
  </si>
  <si>
    <t>Bâtiment J : garage autos et atelier moyens généraux</t>
  </si>
  <si>
    <t>1.6</t>
  </si>
  <si>
    <t>Sanitaires et douches (tous bâtiments)</t>
  </si>
  <si>
    <t>1.7</t>
  </si>
  <si>
    <t>Bâtiment B : infirmerie</t>
  </si>
  <si>
    <t>Zone hébergement</t>
  </si>
  <si>
    <t>Poste 2</t>
  </si>
  <si>
    <t>2.1</t>
  </si>
  <si>
    <t>Entrée, accueil</t>
  </si>
  <si>
    <t>2.2</t>
  </si>
  <si>
    <t>Couloirs (RDC)</t>
  </si>
  <si>
    <t>2.3</t>
  </si>
  <si>
    <t>Couloirs (R+1 et R+2)</t>
  </si>
  <si>
    <t>2.4</t>
  </si>
  <si>
    <t>Salle TV</t>
  </si>
  <si>
    <t>2.5</t>
  </si>
  <si>
    <t>Foyer, salle de jeux, salle de musculation</t>
  </si>
  <si>
    <t>2.6</t>
  </si>
  <si>
    <t>Cuisine</t>
  </si>
  <si>
    <t>2.7</t>
  </si>
  <si>
    <t>Lingerie / buanderie</t>
  </si>
  <si>
    <t>2.8</t>
  </si>
  <si>
    <t>Escaliers et paliers</t>
  </si>
  <si>
    <t>2.9</t>
  </si>
  <si>
    <t>Sanitaires</t>
  </si>
  <si>
    <t>2.10</t>
  </si>
  <si>
    <t>Terrasses extérieures</t>
  </si>
  <si>
    <t>2.11</t>
  </si>
  <si>
    <t>Vitres (hall d'accueil, foyer, salle de jeux, cuisine 2 faces)</t>
  </si>
  <si>
    <t>TOTAL HT</t>
  </si>
  <si>
    <t>TVA</t>
  </si>
  <si>
    <t>TOTAL TTC</t>
  </si>
  <si>
    <t>BPU – Bordereau des Prix Unitaires</t>
  </si>
  <si>
    <t>Prestations à la demande</t>
  </si>
  <si>
    <t>Détails</t>
  </si>
  <si>
    <t>Unité</t>
  </si>
  <si>
    <t>Prix unitaire HT (€)</t>
  </si>
  <si>
    <t>TVA (%)</t>
  </si>
  <si>
    <t>Prix unitaire TTC (€)</t>
  </si>
  <si>
    <t>PRESTATIONS DE NETTOYAGE COMPLÉMENTAIRES</t>
  </si>
  <si>
    <t>Durée</t>
  </si>
  <si>
    <t>Local</t>
  </si>
  <si>
    <t>Nettoyage atelier avion (R+1)</t>
  </si>
  <si>
    <t>Heure</t>
  </si>
  <si>
    <t>Nettoyage chaufferie</t>
  </si>
  <si>
    <t>Nettoyage locaux électriques</t>
  </si>
  <si>
    <t>Mensuelle – 1 passage / jour</t>
  </si>
  <si>
    <t>Mois</t>
  </si>
  <si>
    <t>Mensuelle – 2 passages / jour</t>
  </si>
  <si>
    <t>Trimestrielle – 1 passage / jour</t>
  </si>
  <si>
    <t>Trimestre</t>
  </si>
  <si>
    <t>Trimestrielle – 2 passages / jour</t>
  </si>
  <si>
    <t>PRESTATIONS DE NETTOYAGE ET DE REMISE EN ÉTAT DES CHAMBRES ET GESTION DE LA BLANCHISSERIE</t>
  </si>
  <si>
    <t>Nettoyage pour séjours inférieurs à 30 nuitées</t>
  </si>
  <si>
    <t>Chambre simple</t>
  </si>
  <si>
    <t>Séjours inférieurs à 5 nuits</t>
  </si>
  <si>
    <t>Minute</t>
  </si>
  <si>
    <t>Nettoyage intermédiaire (séjour inférieur à 30 nuitées)</t>
  </si>
  <si>
    <t>Chambre double</t>
  </si>
  <si>
    <t>Nettoyage pour séjours supérieurs à 30 nuitées</t>
  </si>
  <si>
    <t>Séjours longs (supérieurs à 30 nuitées)</t>
  </si>
  <si>
    <t>Remise en état</t>
  </si>
  <si>
    <t>NETTOYAGE DES VITRES INTÉRIEURES ET EXTÉRIEURES</t>
  </si>
  <si>
    <t>Bâtiment administratif K</t>
  </si>
  <si>
    <t>Vitrerie extérieure (RDC)</t>
  </si>
  <si>
    <t>Vitrerie extérieure (R+1) avec nacelle</t>
  </si>
  <si>
    <t>Bâtiments techniques D-F-G : hangar avions, bureaux, coursive, atelier de maintenance avions</t>
  </si>
  <si>
    <t>Vitrerie extérieure avec nacelle</t>
  </si>
  <si>
    <t>Vitrerie extérieure</t>
  </si>
  <si>
    <t>R+1 et R+2 avec nacelle ou perche</t>
  </si>
  <si>
    <t>Vitrerie intérieure</t>
  </si>
  <si>
    <t>R+1 et R+2</t>
  </si>
  <si>
    <t>Vitrerie intérieure hall d'accueil, foyer, salle de jeux, cuisine 2 faces</t>
  </si>
  <si>
    <t>Nettoyage haute pression du mur rideau aluminium</t>
  </si>
  <si>
    <t>Poste 3</t>
  </si>
  <si>
    <t>Prestation "pandémie" :
désinfection de tous les points de contact avec produits virucide
(cf. 3-3 du CCTP)</t>
  </si>
  <si>
    <t>3.1</t>
  </si>
  <si>
    <t>3.2</t>
  </si>
  <si>
    <t>3.3</t>
  </si>
  <si>
    <t>Prestation "pandémie"
désinfection de tous les points de contact avec produits virucide
(cf. 3-3 du CCTP)</t>
  </si>
  <si>
    <t>NETTOYAGE VITRAGES INTÉRIEURS ET EXTÉRIEURS</t>
  </si>
  <si>
    <t>Poste 4</t>
  </si>
  <si>
    <t>4.1</t>
  </si>
  <si>
    <t>Vitrerie extérieure (RDC et R+1)</t>
  </si>
  <si>
    <t>Vitrerie intérieure (R+1 et R+2)</t>
  </si>
  <si>
    <t>Bâtiment H - chambres</t>
  </si>
  <si>
    <t>Bâtiment H - espaces communs</t>
  </si>
  <si>
    <t>4.2</t>
  </si>
  <si>
    <t>4.3</t>
  </si>
  <si>
    <t>4.4</t>
  </si>
  <si>
    <t>Commande-type</t>
  </si>
  <si>
    <t>Descriptif des prestations</t>
  </si>
  <si>
    <t>Quantité</t>
  </si>
  <si>
    <t>Montant HT (€)</t>
  </si>
  <si>
    <t>TOTAL</t>
  </si>
  <si>
    <t>Location de nacelle</t>
  </si>
  <si>
    <t>Taux horaire agent d'entretien
de 5h à 21h</t>
  </si>
  <si>
    <t>Jours ouvrés : du lundi au vendredi</t>
  </si>
  <si>
    <t>Samedi</t>
  </si>
  <si>
    <t>Dimanche et jours fériés</t>
  </si>
  <si>
    <t>Majoration de 5h à 21h</t>
  </si>
  <si>
    <t>Majoration de 21h à 5h</t>
  </si>
  <si>
    <t>Demi-journée</t>
  </si>
  <si>
    <t>Bâtiments techniques F et G : bureaux, coursive, atelier de maintenance avions (RDC)</t>
  </si>
  <si>
    <t>Bâtiment J : atelier moyens généraux</t>
  </si>
  <si>
    <t>m²</t>
  </si>
  <si>
    <t>Nettoyage approfondi vitrerie intérieure hangar</t>
  </si>
  <si>
    <t>3.4</t>
  </si>
  <si>
    <t>rez-de-chaussée</t>
  </si>
  <si>
    <t>R+1 avec nacelle</t>
  </si>
  <si>
    <t>Vitrerie avec nacelle</t>
  </si>
  <si>
    <t>2.12</t>
  </si>
  <si>
    <t>Salle d'étude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</si>
</sst>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8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2" xfId="0" applyBorder="1"/>
    <xf numFmtId="0" fontId="0" fillId="3" borderId="6" xfId="0" applyFill="1" applyBorder="1"/>
    <xf numFmtId="0" fontId="0" fillId="3" borderId="8" xfId="0" applyFill="1" applyBorder="1"/>
    <xf numFmtId="0" fontId="0" fillId="0" borderId="11" xfId="0" applyBorder="1"/>
    <xf numFmtId="0" fontId="0" fillId="0" borderId="13" xfId="0" applyBorder="1"/>
    <xf numFmtId="0" fontId="0" fillId="0" borderId="15" xfId="0" applyBorder="1"/>
    <xf numFmtId="0" fontId="3" fillId="0" borderId="13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3" fillId="3" borderId="7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33" xfId="0" applyFont="1" applyFill="1" applyBorder="1" applyAlignment="1">
      <alignment horizontal="center" vertical="center"/>
    </xf>
    <xf numFmtId="0" fontId="3" fillId="3" borderId="6" xfId="0" applyFont="1" applyFill="1" applyBorder="1"/>
    <xf numFmtId="0" fontId="0" fillId="0" borderId="27" xfId="0" applyBorder="1"/>
    <xf numFmtId="0" fontId="0" fillId="0" borderId="28" xfId="0" applyBorder="1"/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3" borderId="6" xfId="0" applyFont="1" applyFill="1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3" fillId="3" borderId="6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3" fillId="3" borderId="7" xfId="0" applyFont="1" applyFill="1" applyBorder="1" applyAlignment="1">
      <alignment vertical="center"/>
    </xf>
    <xf numFmtId="0" fontId="0" fillId="0" borderId="0" xfId="0" applyAlignment="1">
      <alignment vertical="center" textRotation="90" wrapText="1"/>
    </xf>
    <xf numFmtId="0" fontId="3" fillId="3" borderId="1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 vertical="center"/>
    </xf>
    <xf numFmtId="0" fontId="0" fillId="0" borderId="0" xfId="0" applyBorder="1" applyAlignment="1">
      <alignment vertical="center" textRotation="90" wrapText="1"/>
    </xf>
    <xf numFmtId="0" fontId="0" fillId="0" borderId="0" xfId="0" applyBorder="1"/>
    <xf numFmtId="0" fontId="0" fillId="0" borderId="2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7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57" xfId="0" applyBorder="1" applyAlignment="1" applyProtection="1">
      <alignment horizontal="center" vertical="center" wrapText="1"/>
      <protection locked="0"/>
    </xf>
    <xf numFmtId="44" fontId="0" fillId="0" borderId="11" xfId="0" applyNumberFormat="1" applyBorder="1" applyAlignment="1" applyProtection="1">
      <alignment horizontal="center" vertical="center"/>
      <protection locked="0"/>
    </xf>
    <xf numFmtId="44" fontId="0" fillId="0" borderId="13" xfId="0" applyNumberFormat="1" applyBorder="1" applyAlignment="1" applyProtection="1">
      <alignment horizontal="center" vertical="center"/>
      <protection locked="0"/>
    </xf>
    <xf numFmtId="44" fontId="0" fillId="0" borderId="56" xfId="0" applyNumberFormat="1" applyBorder="1" applyAlignment="1" applyProtection="1">
      <alignment horizontal="center" vertical="center"/>
      <protection locked="0"/>
    </xf>
    <xf numFmtId="44" fontId="0" fillId="0" borderId="15" xfId="0" applyNumberFormat="1" applyBorder="1" applyAlignment="1" applyProtection="1">
      <alignment horizontal="center" vertical="center"/>
      <protection locked="0"/>
    </xf>
    <xf numFmtId="44" fontId="0" fillId="0" borderId="57" xfId="0" applyNumberFormat="1" applyBorder="1" applyAlignment="1" applyProtection="1">
      <alignment horizontal="center" vertical="center"/>
      <protection locked="0"/>
    </xf>
    <xf numFmtId="0" fontId="3" fillId="3" borderId="6" xfId="0" applyFont="1" applyFill="1" applyBorder="1" applyProtection="1">
      <protection locked="0"/>
    </xf>
    <xf numFmtId="44" fontId="0" fillId="0" borderId="27" xfId="0" applyNumberFormat="1" applyBorder="1" applyAlignment="1" applyProtection="1">
      <alignment horizontal="center" vertical="center"/>
      <protection locked="0"/>
    </xf>
    <xf numFmtId="44" fontId="0" fillId="0" borderId="21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54" xfId="0" applyBorder="1" applyProtection="1">
      <protection locked="0"/>
    </xf>
    <xf numFmtId="0" fontId="0" fillId="0" borderId="55" xfId="0" applyBorder="1" applyProtection="1">
      <protection locked="0"/>
    </xf>
    <xf numFmtId="44" fontId="0" fillId="0" borderId="11" xfId="0" applyNumberFormat="1" applyBorder="1" applyAlignment="1" applyProtection="1">
      <alignment horizontal="center" vertical="center"/>
      <protection hidden="1"/>
    </xf>
    <xf numFmtId="44" fontId="0" fillId="0" borderId="27" xfId="0" applyNumberFormat="1" applyBorder="1" applyAlignment="1" applyProtection="1">
      <alignment horizontal="center" vertical="center"/>
      <protection hidden="1"/>
    </xf>
    <xf numFmtId="44" fontId="0" fillId="0" borderId="13" xfId="0" applyNumberFormat="1" applyBorder="1" applyAlignment="1" applyProtection="1">
      <alignment horizontal="center" vertical="center"/>
      <protection hidden="1"/>
    </xf>
    <xf numFmtId="44" fontId="0" fillId="0" borderId="28" xfId="0" applyNumberFormat="1" applyBorder="1" applyAlignment="1" applyProtection="1">
      <alignment horizontal="center" vertical="center"/>
      <protection hidden="1"/>
    </xf>
    <xf numFmtId="44" fontId="0" fillId="0" borderId="56" xfId="0" applyNumberFormat="1" applyBorder="1" applyAlignment="1" applyProtection="1">
      <alignment horizontal="center" vertical="center"/>
      <protection hidden="1"/>
    </xf>
    <xf numFmtId="44" fontId="0" fillId="0" borderId="46" xfId="0" applyNumberFormat="1" applyBorder="1" applyAlignment="1" applyProtection="1">
      <alignment horizontal="center" vertical="center"/>
      <protection hidden="1"/>
    </xf>
    <xf numFmtId="44" fontId="0" fillId="0" borderId="15" xfId="0" applyNumberFormat="1" applyBorder="1" applyAlignment="1" applyProtection="1">
      <alignment horizontal="center" vertical="center"/>
      <protection hidden="1"/>
    </xf>
    <xf numFmtId="44" fontId="0" fillId="0" borderId="57" xfId="0" applyNumberFormat="1" applyBorder="1" applyAlignment="1" applyProtection="1">
      <alignment horizontal="center" vertical="center"/>
      <protection hidden="1"/>
    </xf>
    <xf numFmtId="44" fontId="0" fillId="0" borderId="48" xfId="0" applyNumberFormat="1" applyBorder="1" applyAlignment="1" applyProtection="1">
      <alignment horizontal="center" vertical="center"/>
      <protection hidden="1"/>
    </xf>
    <xf numFmtId="44" fontId="0" fillId="0" borderId="29" xfId="0" applyNumberFormat="1" applyBorder="1" applyAlignment="1" applyProtection="1">
      <alignment horizontal="center" vertical="center"/>
      <protection hidden="1"/>
    </xf>
    <xf numFmtId="44" fontId="0" fillId="0" borderId="38" xfId="0" applyNumberFormat="1" applyBorder="1" applyAlignment="1" applyProtection="1">
      <alignment horizontal="center" vertical="center"/>
      <protection hidden="1"/>
    </xf>
    <xf numFmtId="44" fontId="0" fillId="0" borderId="39" xfId="0" applyNumberFormat="1" applyBorder="1" applyAlignment="1" applyProtection="1">
      <alignment horizontal="center" vertical="center"/>
      <protection hidden="1"/>
    </xf>
    <xf numFmtId="44" fontId="0" fillId="0" borderId="21" xfId="0" applyNumberFormat="1" applyBorder="1" applyAlignment="1" applyProtection="1">
      <alignment horizontal="center" vertical="center"/>
      <protection hidden="1"/>
    </xf>
    <xf numFmtId="44" fontId="0" fillId="0" borderId="51" xfId="0" applyNumberFormat="1" applyBorder="1" applyAlignment="1" applyProtection="1">
      <alignment horizontal="center" vertical="center"/>
      <protection hidden="1"/>
    </xf>
    <xf numFmtId="0" fontId="3" fillId="0" borderId="57" xfId="0" applyFont="1" applyBorder="1" applyAlignment="1">
      <alignment horizontal="right"/>
    </xf>
    <xf numFmtId="0" fontId="0" fillId="0" borderId="29" xfId="0" applyBorder="1"/>
    <xf numFmtId="0" fontId="0" fillId="0" borderId="17" xfId="0" applyBorder="1"/>
    <xf numFmtId="0" fontId="0" fillId="0" borderId="18" xfId="0" applyBorder="1"/>
    <xf numFmtId="0" fontId="0" fillId="0" borderId="37" xfId="0" applyBorder="1"/>
    <xf numFmtId="0" fontId="2" fillId="2" borderId="9" xfId="0" applyFont="1" applyFill="1" applyBorder="1" applyAlignment="1">
      <alignment horizontal="center" vertical="center"/>
    </xf>
    <xf numFmtId="44" fontId="0" fillId="0" borderId="12" xfId="0" applyNumberFormat="1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locked="0"/>
    </xf>
    <xf numFmtId="44" fontId="0" fillId="0" borderId="16" xfId="0" applyNumberForma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44" fontId="0" fillId="0" borderId="50" xfId="0" applyNumberFormat="1" applyBorder="1" applyAlignment="1" applyProtection="1">
      <alignment horizontal="center" vertical="center"/>
      <protection hidden="1"/>
    </xf>
    <xf numFmtId="44" fontId="0" fillId="0" borderId="58" xfId="0" applyNumberFormat="1" applyBorder="1" applyAlignment="1" applyProtection="1">
      <alignment horizontal="center" vertical="center"/>
      <protection hidden="1"/>
    </xf>
    <xf numFmtId="44" fontId="0" fillId="0" borderId="18" xfId="0" applyNumberFormat="1" applyBorder="1" applyAlignment="1" applyProtection="1">
      <alignment horizontal="center" vertical="center"/>
      <protection hidden="1"/>
    </xf>
    <xf numFmtId="44" fontId="0" fillId="0" borderId="14" xfId="0" applyNumberFormat="1" applyBorder="1" applyAlignment="1" applyProtection="1">
      <alignment horizontal="center" vertical="center"/>
      <protection hidden="1"/>
    </xf>
    <xf numFmtId="44" fontId="0" fillId="0" borderId="19" xfId="0" applyNumberFormat="1" applyBorder="1" applyAlignment="1" applyProtection="1">
      <alignment horizontal="center" vertical="center"/>
      <protection hidden="1"/>
    </xf>
    <xf numFmtId="44" fontId="0" fillId="0" borderId="20" xfId="0" applyNumberFormat="1" applyBorder="1" applyAlignment="1" applyProtection="1">
      <alignment horizontal="center" vertical="center"/>
      <protection hidden="1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44" fontId="0" fillId="0" borderId="49" xfId="0" applyNumberFormat="1" applyBorder="1" applyAlignment="1" applyProtection="1">
      <alignment horizontal="center" vertical="center"/>
      <protection hidden="1"/>
    </xf>
    <xf numFmtId="44" fontId="0" fillId="0" borderId="40" xfId="0" applyNumberFormat="1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locked="0"/>
    </xf>
    <xf numFmtId="0" fontId="0" fillId="4" borderId="53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5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6" fillId="3" borderId="24" xfId="0" applyFont="1" applyFill="1" applyBorder="1"/>
    <xf numFmtId="0" fontId="3" fillId="3" borderId="8" xfId="0" applyFont="1" applyFill="1" applyBorder="1"/>
    <xf numFmtId="0" fontId="2" fillId="2" borderId="4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Fill="1" applyBorder="1"/>
    <xf numFmtId="0" fontId="0" fillId="0" borderId="11" xfId="0" applyBorder="1" applyAlignment="1">
      <alignment vertical="center"/>
    </xf>
    <xf numFmtId="0" fontId="0" fillId="0" borderId="13" xfId="0" applyFill="1" applyBorder="1"/>
    <xf numFmtId="0" fontId="0" fillId="0" borderId="13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5" xfId="0" applyFill="1" applyBorder="1"/>
    <xf numFmtId="0" fontId="0" fillId="0" borderId="15" xfId="0" applyBorder="1" applyAlignment="1">
      <alignment vertical="center"/>
    </xf>
    <xf numFmtId="0" fontId="2" fillId="2" borderId="66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68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44" fontId="0" fillId="0" borderId="46" xfId="0" applyNumberFormat="1" applyBorder="1" applyAlignment="1" applyProtection="1">
      <alignment horizontal="center" vertical="center"/>
      <protection locked="0"/>
    </xf>
    <xf numFmtId="0" fontId="3" fillId="0" borderId="70" xfId="0" applyFont="1" applyBorder="1" applyAlignment="1">
      <alignment horizontal="right"/>
    </xf>
    <xf numFmtId="44" fontId="0" fillId="0" borderId="71" xfId="0" applyNumberFormat="1" applyBorder="1" applyAlignment="1" applyProtection="1">
      <alignment horizontal="center" vertical="center"/>
      <protection hidden="1"/>
    </xf>
    <xf numFmtId="0" fontId="3" fillId="0" borderId="64" xfId="0" applyFont="1" applyBorder="1" applyAlignment="1">
      <alignment horizontal="right"/>
    </xf>
    <xf numFmtId="0" fontId="3" fillId="0" borderId="72" xfId="0" applyFont="1" applyBorder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quotePrefix="1" applyBorder="1" applyAlignment="1">
      <alignment wrapText="1"/>
    </xf>
    <xf numFmtId="0" fontId="0" fillId="0" borderId="48" xfId="0" applyBorder="1"/>
    <xf numFmtId="0" fontId="0" fillId="0" borderId="56" xfId="0" applyBorder="1"/>
    <xf numFmtId="44" fontId="0" fillId="0" borderId="47" xfId="0" applyNumberFormat="1" applyBorder="1" applyAlignment="1" applyProtection="1">
      <alignment horizontal="center" vertical="center"/>
      <protection hidden="1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44" fontId="0" fillId="0" borderId="74" xfId="0" applyNumberFormat="1" applyBorder="1" applyAlignment="1" applyProtection="1">
      <alignment horizontal="center" vertical="center"/>
      <protection hidden="1"/>
    </xf>
    <xf numFmtId="0" fontId="0" fillId="0" borderId="75" xfId="0" applyBorder="1"/>
    <xf numFmtId="0" fontId="0" fillId="0" borderId="76" xfId="0" applyBorder="1"/>
    <xf numFmtId="0" fontId="0" fillId="0" borderId="10" xfId="0" applyBorder="1"/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4" borderId="78" xfId="0" applyFill="1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9" xfId="0" applyBorder="1"/>
    <xf numFmtId="0" fontId="0" fillId="0" borderId="50" xfId="0" applyBorder="1"/>
    <xf numFmtId="0" fontId="0" fillId="4" borderId="79" xfId="0" applyFill="1" applyBorder="1" applyAlignment="1">
      <alignment horizontal="center" vertical="center"/>
    </xf>
    <xf numFmtId="0" fontId="0" fillId="4" borderId="80" xfId="0" applyFill="1" applyBorder="1" applyAlignment="1">
      <alignment horizontal="center" vertical="center"/>
    </xf>
    <xf numFmtId="0" fontId="0" fillId="0" borderId="79" xfId="0" applyBorder="1" applyAlignment="1">
      <alignment horizontal="left" vertical="center"/>
    </xf>
    <xf numFmtId="0" fontId="0" fillId="0" borderId="34" xfId="0" applyBorder="1"/>
    <xf numFmtId="44" fontId="0" fillId="0" borderId="43" xfId="0" applyNumberFormat="1" applyBorder="1" applyAlignment="1" applyProtection="1">
      <alignment horizontal="center" vertical="center"/>
      <protection locked="0"/>
    </xf>
    <xf numFmtId="44" fontId="0" fillId="0" borderId="43" xfId="0" applyNumberFormat="1" applyBorder="1" applyAlignment="1" applyProtection="1">
      <alignment horizontal="center" vertical="center"/>
      <protection hidden="1"/>
    </xf>
    <xf numFmtId="0" fontId="0" fillId="0" borderId="0" xfId="0"/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3" xfId="0" applyBorder="1" applyAlignment="1">
      <alignment horizontal="center" vertical="center" textRotation="90" wrapText="1"/>
    </xf>
    <xf numFmtId="0" fontId="0" fillId="0" borderId="64" xfId="0" applyBorder="1" applyAlignment="1">
      <alignment horizontal="center" vertical="center" textRotation="90" wrapText="1"/>
    </xf>
    <xf numFmtId="0" fontId="0" fillId="0" borderId="65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0" fillId="0" borderId="26" xfId="0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0" fillId="0" borderId="3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1" xfId="0" applyBorder="1" applyAlignment="1">
      <alignment horizontal="left" vertical="center" wrapText="1"/>
    </xf>
    <xf numFmtId="0" fontId="0" fillId="0" borderId="3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25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0" fillId="0" borderId="26" xfId="0" applyBorder="1" applyAlignment="1">
      <alignment horizontal="center" vertical="center" textRotation="90"/>
    </xf>
    <xf numFmtId="0" fontId="0" fillId="0" borderId="43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48" xfId="0" applyBorder="1" applyAlignment="1">
      <alignment vertical="center"/>
    </xf>
    <xf numFmtId="0" fontId="0" fillId="0" borderId="57" xfId="0" applyBorder="1" applyAlignment="1" applyProtection="1">
      <alignment vertical="center"/>
      <protection locked="0"/>
    </xf>
    <xf numFmtId="0" fontId="0" fillId="0" borderId="50" xfId="0" applyBorder="1" applyAlignment="1" applyProtection="1">
      <alignment vertical="center"/>
      <protection locked="0"/>
    </xf>
    <xf numFmtId="44" fontId="0" fillId="0" borderId="58" xfId="0" applyNumberForma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zoomScale="85" zoomScaleNormal="85" workbookViewId="0">
      <selection activeCell="D39" sqref="D39"/>
    </sheetView>
  </sheetViews>
  <sheetFormatPr baseColWidth="10" defaultColWidth="9.140625" defaultRowHeight="15" x14ac:dyDescent="0.25"/>
  <cols>
    <col min="2" max="2" width="9.5703125" customWidth="1"/>
    <col min="3" max="3" width="11" customWidth="1"/>
    <col min="4" max="4" width="88.85546875" customWidth="1"/>
    <col min="5" max="5" width="53.85546875" customWidth="1"/>
    <col min="6" max="7" width="26.140625" customWidth="1"/>
    <col min="8" max="9" width="20.5703125" customWidth="1"/>
  </cols>
  <sheetData>
    <row r="1" spans="1:9" ht="19.5" customHeight="1" thickBot="1" x14ac:dyDescent="0.3">
      <c r="A1" s="28" t="s">
        <v>0</v>
      </c>
      <c r="B1" s="28"/>
      <c r="C1" s="29"/>
      <c r="D1" s="29"/>
      <c r="E1" s="29"/>
      <c r="F1" s="29"/>
      <c r="G1" s="29"/>
      <c r="H1" s="29"/>
      <c r="I1" s="29"/>
    </row>
    <row r="2" spans="1:9" ht="30" customHeight="1" x14ac:dyDescent="0.25">
      <c r="A2" s="10" t="s">
        <v>1</v>
      </c>
      <c r="B2" s="16" t="s">
        <v>2</v>
      </c>
      <c r="C2" s="11" t="s">
        <v>3</v>
      </c>
      <c r="D2" s="85" t="s">
        <v>4</v>
      </c>
      <c r="E2" s="33"/>
      <c r="F2" s="12" t="s">
        <v>5</v>
      </c>
      <c r="G2" s="12" t="s">
        <v>6</v>
      </c>
      <c r="H2" s="13" t="s">
        <v>7</v>
      </c>
      <c r="I2" s="14" t="s">
        <v>8</v>
      </c>
    </row>
    <row r="3" spans="1:9" x14ac:dyDescent="0.25">
      <c r="A3" s="9" t="s">
        <v>9</v>
      </c>
      <c r="B3" s="2"/>
      <c r="C3" s="2"/>
      <c r="D3" s="2"/>
      <c r="E3" s="2"/>
      <c r="F3" s="2"/>
      <c r="G3" s="2"/>
      <c r="H3" s="2"/>
      <c r="I3" s="3"/>
    </row>
    <row r="4" spans="1:9" x14ac:dyDescent="0.25">
      <c r="A4" s="192" t="s">
        <v>10</v>
      </c>
      <c r="B4" s="198" t="s">
        <v>11</v>
      </c>
      <c r="C4" s="4" t="s">
        <v>12</v>
      </c>
      <c r="D4" s="18" t="s">
        <v>13</v>
      </c>
      <c r="E4" s="82"/>
      <c r="F4" s="48"/>
      <c r="G4" s="48"/>
      <c r="H4" s="55"/>
      <c r="I4" s="86"/>
    </row>
    <row r="5" spans="1:9" x14ac:dyDescent="0.25">
      <c r="A5" s="193"/>
      <c r="B5" s="199"/>
      <c r="C5" s="5" t="s">
        <v>14</v>
      </c>
      <c r="D5" s="19" t="s">
        <v>15</v>
      </c>
      <c r="E5" s="83"/>
      <c r="F5" s="49"/>
      <c r="G5" s="49"/>
      <c r="H5" s="56"/>
      <c r="I5" s="87"/>
    </row>
    <row r="6" spans="1:9" x14ac:dyDescent="0.25">
      <c r="A6" s="193"/>
      <c r="B6" s="199"/>
      <c r="C6" s="5" t="s">
        <v>16</v>
      </c>
      <c r="D6" s="19" t="s">
        <v>123</v>
      </c>
      <c r="E6" s="83"/>
      <c r="F6" s="49"/>
      <c r="G6" s="49"/>
      <c r="H6" s="56"/>
      <c r="I6" s="87"/>
    </row>
    <row r="7" spans="1:9" x14ac:dyDescent="0.25">
      <c r="A7" s="193"/>
      <c r="B7" s="199"/>
      <c r="C7" s="5" t="s">
        <v>17</v>
      </c>
      <c r="D7" s="19" t="s">
        <v>18</v>
      </c>
      <c r="E7" s="83"/>
      <c r="F7" s="49"/>
      <c r="G7" s="49"/>
      <c r="H7" s="56"/>
      <c r="I7" s="87"/>
    </row>
    <row r="8" spans="1:9" x14ac:dyDescent="0.25">
      <c r="A8" s="193"/>
      <c r="B8" s="199"/>
      <c r="C8" s="5" t="s">
        <v>19</v>
      </c>
      <c r="D8" s="19" t="s">
        <v>124</v>
      </c>
      <c r="E8" s="83"/>
      <c r="F8" s="49"/>
      <c r="G8" s="49"/>
      <c r="H8" s="56"/>
      <c r="I8" s="87"/>
    </row>
    <row r="9" spans="1:9" x14ac:dyDescent="0.25">
      <c r="A9" s="193"/>
      <c r="B9" s="199"/>
      <c r="C9" s="5" t="s">
        <v>21</v>
      </c>
      <c r="D9" s="19" t="s">
        <v>22</v>
      </c>
      <c r="E9" s="83"/>
      <c r="F9" s="49"/>
      <c r="G9" s="49"/>
      <c r="H9" s="56"/>
      <c r="I9" s="87"/>
    </row>
    <row r="10" spans="1:9" x14ac:dyDescent="0.25">
      <c r="A10" s="194"/>
      <c r="B10" s="200"/>
      <c r="C10" s="6" t="s">
        <v>23</v>
      </c>
      <c r="D10" s="81" t="s">
        <v>24</v>
      </c>
      <c r="E10" s="84"/>
      <c r="F10" s="50"/>
      <c r="G10" s="50"/>
      <c r="H10" s="58"/>
      <c r="I10" s="88"/>
    </row>
    <row r="11" spans="1:9" ht="15" customHeight="1" x14ac:dyDescent="0.25">
      <c r="A11" s="192" t="s">
        <v>25</v>
      </c>
      <c r="B11" s="201" t="s">
        <v>26</v>
      </c>
      <c r="C11" s="4" t="s">
        <v>27</v>
      </c>
      <c r="D11" s="18" t="s">
        <v>28</v>
      </c>
      <c r="E11" s="82"/>
      <c r="F11" s="48"/>
      <c r="G11" s="48"/>
      <c r="H11" s="55"/>
      <c r="I11" s="86"/>
    </row>
    <row r="12" spans="1:9" x14ac:dyDescent="0.25">
      <c r="A12" s="193"/>
      <c r="B12" s="197"/>
      <c r="C12" s="5" t="s">
        <v>29</v>
      </c>
      <c r="D12" s="19" t="s">
        <v>30</v>
      </c>
      <c r="E12" s="83"/>
      <c r="F12" s="49"/>
      <c r="G12" s="49"/>
      <c r="H12" s="56"/>
      <c r="I12" s="87"/>
    </row>
    <row r="13" spans="1:9" x14ac:dyDescent="0.25">
      <c r="A13" s="193"/>
      <c r="B13" s="197"/>
      <c r="C13" s="5" t="s">
        <v>31</v>
      </c>
      <c r="D13" s="19" t="s">
        <v>32</v>
      </c>
      <c r="E13" s="83"/>
      <c r="F13" s="49"/>
      <c r="G13" s="49"/>
      <c r="H13" s="56"/>
      <c r="I13" s="87"/>
    </row>
    <row r="14" spans="1:9" x14ac:dyDescent="0.25">
      <c r="A14" s="193"/>
      <c r="B14" s="197"/>
      <c r="C14" s="5" t="s">
        <v>33</v>
      </c>
      <c r="D14" s="19" t="s">
        <v>34</v>
      </c>
      <c r="E14" s="83"/>
      <c r="F14" s="49"/>
      <c r="G14" s="49"/>
      <c r="H14" s="56"/>
      <c r="I14" s="87"/>
    </row>
    <row r="15" spans="1:9" s="182" customFormat="1" x14ac:dyDescent="0.25">
      <c r="A15" s="193"/>
      <c r="B15" s="197"/>
      <c r="C15" s="5" t="s">
        <v>35</v>
      </c>
      <c r="D15" s="19" t="s">
        <v>132</v>
      </c>
      <c r="E15" s="83"/>
      <c r="F15" s="49"/>
      <c r="G15" s="49"/>
      <c r="H15" s="56"/>
      <c r="I15" s="87"/>
    </row>
    <row r="16" spans="1:9" x14ac:dyDescent="0.25">
      <c r="A16" s="193"/>
      <c r="B16" s="197"/>
      <c r="C16" s="5" t="s">
        <v>37</v>
      </c>
      <c r="D16" s="19" t="s">
        <v>36</v>
      </c>
      <c r="E16" s="83"/>
      <c r="F16" s="49"/>
      <c r="G16" s="49"/>
      <c r="H16" s="56"/>
      <c r="I16" s="87"/>
    </row>
    <row r="17" spans="1:9" x14ac:dyDescent="0.25">
      <c r="A17" s="193"/>
      <c r="B17" s="197"/>
      <c r="C17" s="5" t="s">
        <v>39</v>
      </c>
      <c r="D17" s="19" t="s">
        <v>38</v>
      </c>
      <c r="E17" s="83"/>
      <c r="F17" s="49"/>
      <c r="G17" s="49"/>
      <c r="H17" s="56"/>
      <c r="I17" s="87"/>
    </row>
    <row r="18" spans="1:9" x14ac:dyDescent="0.25">
      <c r="A18" s="193"/>
      <c r="B18" s="197"/>
      <c r="C18" s="5" t="s">
        <v>41</v>
      </c>
      <c r="D18" s="19" t="s">
        <v>40</v>
      </c>
      <c r="E18" s="83"/>
      <c r="F18" s="49"/>
      <c r="G18" s="49"/>
      <c r="H18" s="56"/>
      <c r="I18" s="87"/>
    </row>
    <row r="19" spans="1:9" x14ac:dyDescent="0.25">
      <c r="A19" s="193"/>
      <c r="B19" s="197"/>
      <c r="C19" s="5" t="s">
        <v>43</v>
      </c>
      <c r="D19" s="19" t="s">
        <v>42</v>
      </c>
      <c r="E19" s="83"/>
      <c r="F19" s="49"/>
      <c r="G19" s="49"/>
      <c r="H19" s="56"/>
      <c r="I19" s="87"/>
    </row>
    <row r="20" spans="1:9" x14ac:dyDescent="0.25">
      <c r="A20" s="193"/>
      <c r="B20" s="197"/>
      <c r="C20" s="5" t="s">
        <v>45</v>
      </c>
      <c r="D20" s="19" t="s">
        <v>44</v>
      </c>
      <c r="E20" s="83"/>
      <c r="F20" s="49"/>
      <c r="G20" s="49"/>
      <c r="H20" s="56"/>
      <c r="I20" s="87"/>
    </row>
    <row r="21" spans="1:9" x14ac:dyDescent="0.25">
      <c r="A21" s="193"/>
      <c r="B21" s="197"/>
      <c r="C21" s="5" t="s">
        <v>47</v>
      </c>
      <c r="D21" s="19" t="s">
        <v>46</v>
      </c>
      <c r="E21" s="83"/>
      <c r="F21" s="49"/>
      <c r="G21" s="49"/>
      <c r="H21" s="56"/>
      <c r="I21" s="87"/>
    </row>
    <row r="22" spans="1:9" x14ac:dyDescent="0.25">
      <c r="A22" s="194"/>
      <c r="B22" s="202"/>
      <c r="C22" s="6" t="s">
        <v>131</v>
      </c>
      <c r="D22" s="81" t="s">
        <v>48</v>
      </c>
      <c r="E22" s="84"/>
      <c r="F22" s="50"/>
      <c r="G22" s="50"/>
      <c r="H22" s="58"/>
      <c r="I22" s="88"/>
    </row>
    <row r="23" spans="1:9" x14ac:dyDescent="0.25">
      <c r="A23" s="121" t="s">
        <v>100</v>
      </c>
      <c r="B23" s="17"/>
      <c r="C23" s="2"/>
      <c r="D23" s="2"/>
      <c r="E23" s="2"/>
      <c r="F23" s="2"/>
      <c r="G23" s="2"/>
      <c r="H23" s="2"/>
      <c r="I23" s="3"/>
    </row>
    <row r="24" spans="1:9" ht="15" customHeight="1" x14ac:dyDescent="0.25">
      <c r="A24" s="195" t="s">
        <v>10</v>
      </c>
      <c r="B24" s="235" t="s">
        <v>94</v>
      </c>
      <c r="C24" s="4" t="s">
        <v>96</v>
      </c>
      <c r="D24" s="25" t="s">
        <v>83</v>
      </c>
      <c r="E24" s="36" t="s">
        <v>128</v>
      </c>
      <c r="F24" s="89"/>
      <c r="G24" s="90"/>
      <c r="H24" s="55"/>
      <c r="I24" s="86"/>
    </row>
    <row r="25" spans="1:9" x14ac:dyDescent="0.25">
      <c r="A25" s="196"/>
      <c r="B25" s="236"/>
      <c r="C25" s="5" t="s">
        <v>97</v>
      </c>
      <c r="D25" s="26" t="s">
        <v>83</v>
      </c>
      <c r="E25" s="38" t="s">
        <v>129</v>
      </c>
      <c r="F25" s="91"/>
      <c r="G25" s="92"/>
      <c r="H25" s="56"/>
      <c r="I25" s="87"/>
    </row>
    <row r="26" spans="1:9" x14ac:dyDescent="0.25">
      <c r="A26" s="196"/>
      <c r="B26" s="236"/>
      <c r="C26" s="5" t="s">
        <v>98</v>
      </c>
      <c r="D26" s="22" t="s">
        <v>86</v>
      </c>
      <c r="E26" s="38" t="s">
        <v>130</v>
      </c>
      <c r="F26" s="91"/>
      <c r="G26" s="92"/>
      <c r="H26" s="56"/>
      <c r="I26" s="87"/>
    </row>
    <row r="27" spans="1:9" s="182" customFormat="1" x14ac:dyDescent="0.25">
      <c r="A27" s="244"/>
      <c r="B27" s="237"/>
      <c r="C27" s="5" t="s">
        <v>127</v>
      </c>
      <c r="D27" s="46" t="s">
        <v>24</v>
      </c>
      <c r="E27" s="240" t="s">
        <v>128</v>
      </c>
      <c r="F27" s="241"/>
      <c r="G27" s="242"/>
      <c r="H27" s="59"/>
      <c r="I27" s="243"/>
    </row>
    <row r="28" spans="1:9" x14ac:dyDescent="0.25">
      <c r="A28" s="189" t="s">
        <v>25</v>
      </c>
      <c r="B28" s="186" t="s">
        <v>101</v>
      </c>
      <c r="C28" s="125" t="s">
        <v>102</v>
      </c>
      <c r="D28" s="183" t="s">
        <v>105</v>
      </c>
      <c r="E28" s="126" t="s">
        <v>103</v>
      </c>
      <c r="F28" s="89"/>
      <c r="G28" s="89"/>
      <c r="H28" s="55"/>
      <c r="I28" s="86"/>
    </row>
    <row r="29" spans="1:9" x14ac:dyDescent="0.25">
      <c r="A29" s="190"/>
      <c r="B29" s="187"/>
      <c r="C29" s="127" t="s">
        <v>107</v>
      </c>
      <c r="D29" s="184"/>
      <c r="E29" s="128" t="s">
        <v>104</v>
      </c>
      <c r="F29" s="91"/>
      <c r="G29" s="91"/>
      <c r="H29" s="56"/>
      <c r="I29" s="87"/>
    </row>
    <row r="30" spans="1:9" x14ac:dyDescent="0.25">
      <c r="A30" s="190"/>
      <c r="B30" s="187"/>
      <c r="C30" s="127" t="s">
        <v>108</v>
      </c>
      <c r="D30" s="184" t="s">
        <v>106</v>
      </c>
      <c r="E30" s="128" t="s">
        <v>48</v>
      </c>
      <c r="F30" s="91"/>
      <c r="G30" s="91"/>
      <c r="H30" s="56"/>
      <c r="I30" s="87"/>
    </row>
    <row r="31" spans="1:9" x14ac:dyDescent="0.25">
      <c r="A31" s="191"/>
      <c r="B31" s="188"/>
      <c r="C31" s="130" t="s">
        <v>109</v>
      </c>
      <c r="D31" s="185"/>
      <c r="E31" s="131" t="s">
        <v>93</v>
      </c>
      <c r="F31" s="93"/>
      <c r="G31" s="93"/>
      <c r="H31" s="58"/>
      <c r="I31" s="88"/>
    </row>
    <row r="32" spans="1:9" x14ac:dyDescent="0.25">
      <c r="A32" s="152"/>
      <c r="B32" s="154"/>
      <c r="D32" s="35"/>
      <c r="E32" s="35"/>
      <c r="F32" s="35"/>
      <c r="G32" s="80" t="s">
        <v>49</v>
      </c>
      <c r="H32" s="94">
        <f>SUM(H4:H31)</f>
        <v>0</v>
      </c>
      <c r="I32" s="95">
        <f>SUM(I4:I31)</f>
        <v>0</v>
      </c>
    </row>
    <row r="33" spans="1:9" x14ac:dyDescent="0.25">
      <c r="A33" s="152"/>
      <c r="B33" s="35"/>
      <c r="G33" s="7" t="s">
        <v>50</v>
      </c>
      <c r="H33" s="96">
        <f>H32*0.2</f>
        <v>0</v>
      </c>
      <c r="I33" s="97">
        <f>I32*0.2</f>
        <v>0</v>
      </c>
    </row>
    <row r="34" spans="1:9" ht="15.75" thickBot="1" x14ac:dyDescent="0.3">
      <c r="A34" s="153"/>
      <c r="B34" s="1"/>
      <c r="C34" s="1"/>
      <c r="D34" s="1"/>
      <c r="E34" s="1"/>
      <c r="F34" s="1"/>
      <c r="G34" s="8" t="s">
        <v>51</v>
      </c>
      <c r="H34" s="98">
        <f>H32*1.2</f>
        <v>0</v>
      </c>
      <c r="I34" s="99">
        <f>I32*1.2</f>
        <v>0</v>
      </c>
    </row>
  </sheetData>
  <mergeCells count="10">
    <mergeCell ref="D28:D29"/>
    <mergeCell ref="D30:D31"/>
    <mergeCell ref="B28:B31"/>
    <mergeCell ref="A28:A31"/>
    <mergeCell ref="A4:A10"/>
    <mergeCell ref="A11:A22"/>
    <mergeCell ref="B4:B10"/>
    <mergeCell ref="B11:B22"/>
    <mergeCell ref="A24:A27"/>
    <mergeCell ref="B24:B27"/>
  </mergeCells>
  <phoneticPr fontId="4" type="noConversion"/>
  <pageMargins left="0.74803149606299213" right="0.74803149606299213" top="0.98425196850393704" bottom="0.98425196850393704" header="0.51181102362204722" footer="0.51181102362204722"/>
  <pageSetup paperSize="8" scale="52" orientation="portrait" r:id="rId1"/>
  <headerFooter>
    <oddHeader>&amp;L
LOT 2 - Site de Carcassonne&amp;C202500FCS094
Nettoyage des locaux et des vitres des sites de l'ENAC&amp;R&amp;G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7"/>
  <sheetViews>
    <sheetView zoomScale="85" zoomScaleNormal="85" zoomScalePageLayoutView="85" workbookViewId="0">
      <selection activeCell="D48" sqref="D48"/>
    </sheetView>
  </sheetViews>
  <sheetFormatPr baseColWidth="10" defaultColWidth="9.140625" defaultRowHeight="15" x14ac:dyDescent="0.25"/>
  <cols>
    <col min="2" max="2" width="33" customWidth="1"/>
    <col min="3" max="3" width="55.5703125" customWidth="1"/>
    <col min="4" max="4" width="57.28515625" customWidth="1"/>
    <col min="5" max="5" width="12" customWidth="1"/>
    <col min="6" max="6" width="14.85546875" customWidth="1"/>
    <col min="7" max="7" width="15" customWidth="1"/>
    <col min="8" max="8" width="11.5703125" customWidth="1"/>
    <col min="9" max="9" width="15" customWidth="1"/>
    <col min="10" max="11" width="25.28515625" customWidth="1"/>
  </cols>
  <sheetData>
    <row r="1" spans="1:11" ht="19.5" thickBot="1" x14ac:dyDescent="0.35">
      <c r="A1" s="15" t="s">
        <v>52</v>
      </c>
      <c r="J1" s="29"/>
      <c r="K1" s="29"/>
    </row>
    <row r="2" spans="1:11" ht="30" customHeight="1" x14ac:dyDescent="0.25">
      <c r="A2" s="10" t="s">
        <v>1</v>
      </c>
      <c r="B2" s="10" t="s">
        <v>53</v>
      </c>
      <c r="C2" s="214" t="s">
        <v>54</v>
      </c>
      <c r="D2" s="215"/>
      <c r="E2" s="216"/>
      <c r="F2" s="11" t="s">
        <v>55</v>
      </c>
      <c r="G2" s="12" t="s">
        <v>56</v>
      </c>
      <c r="H2" s="11" t="s">
        <v>57</v>
      </c>
      <c r="I2" s="14" t="s">
        <v>58</v>
      </c>
      <c r="J2" s="12" t="s">
        <v>5</v>
      </c>
      <c r="K2" s="14" t="s">
        <v>6</v>
      </c>
    </row>
    <row r="3" spans="1:11" ht="15" customHeight="1" x14ac:dyDescent="0.25">
      <c r="A3" s="30" t="s">
        <v>59</v>
      </c>
      <c r="B3" s="24"/>
      <c r="C3" s="24"/>
      <c r="D3" s="24"/>
      <c r="E3" s="113"/>
      <c r="F3" s="24"/>
      <c r="G3" s="24"/>
      <c r="H3" s="24"/>
      <c r="I3" s="24"/>
      <c r="J3" s="2"/>
      <c r="K3" s="3"/>
    </row>
    <row r="4" spans="1:11" ht="15" customHeight="1" x14ac:dyDescent="0.25">
      <c r="A4" s="192" t="s">
        <v>10</v>
      </c>
      <c r="B4" s="235" t="s">
        <v>61</v>
      </c>
      <c r="C4" s="36" t="s">
        <v>62</v>
      </c>
      <c r="D4" s="37"/>
      <c r="E4" s="114"/>
      <c r="F4" s="157" t="s">
        <v>63</v>
      </c>
      <c r="G4" s="55"/>
      <c r="H4" s="66">
        <f>G4*0.2</f>
        <v>0</v>
      </c>
      <c r="I4" s="67">
        <f>G4+H4</f>
        <v>0</v>
      </c>
      <c r="J4" s="107"/>
      <c r="K4" s="108"/>
    </row>
    <row r="5" spans="1:11" x14ac:dyDescent="0.25">
      <c r="A5" s="193"/>
      <c r="B5" s="236"/>
      <c r="C5" s="38" t="s">
        <v>64</v>
      </c>
      <c r="D5" s="39"/>
      <c r="E5" s="115"/>
      <c r="F5" s="158" t="s">
        <v>63</v>
      </c>
      <c r="G5" s="56"/>
      <c r="H5" s="68">
        <f t="shared" ref="H5:H15" si="0">G5*0.2</f>
        <v>0</v>
      </c>
      <c r="I5" s="69">
        <f t="shared" ref="I5:I15" si="1">G5+H5</f>
        <v>0</v>
      </c>
      <c r="J5" s="109"/>
      <c r="K5" s="110"/>
    </row>
    <row r="6" spans="1:11" x14ac:dyDescent="0.25">
      <c r="A6" s="193"/>
      <c r="B6" s="236"/>
      <c r="C6" s="40" t="s">
        <v>65</v>
      </c>
      <c r="D6" s="41"/>
      <c r="E6" s="116"/>
      <c r="F6" s="158" t="s">
        <v>63</v>
      </c>
      <c r="G6" s="56"/>
      <c r="H6" s="70">
        <f t="shared" si="0"/>
        <v>0</v>
      </c>
      <c r="I6" s="71">
        <f t="shared" si="1"/>
        <v>0</v>
      </c>
      <c r="J6" s="109"/>
      <c r="K6" s="110"/>
    </row>
    <row r="7" spans="1:11" x14ac:dyDescent="0.25">
      <c r="A7" s="193"/>
      <c r="B7" s="237"/>
      <c r="C7" s="118" t="s">
        <v>20</v>
      </c>
      <c r="D7" s="119"/>
      <c r="E7" s="120"/>
      <c r="F7" s="158" t="s">
        <v>63</v>
      </c>
      <c r="G7" s="56"/>
      <c r="H7" s="70">
        <f t="shared" si="0"/>
        <v>0</v>
      </c>
      <c r="I7" s="71">
        <f t="shared" si="1"/>
        <v>0</v>
      </c>
      <c r="J7" s="109"/>
      <c r="K7" s="110"/>
    </row>
    <row r="8" spans="1:11" ht="15" customHeight="1" x14ac:dyDescent="0.25">
      <c r="A8" s="193"/>
      <c r="B8" s="232" t="s">
        <v>99</v>
      </c>
      <c r="C8" s="36" t="s">
        <v>66</v>
      </c>
      <c r="D8" s="37"/>
      <c r="E8" s="114"/>
      <c r="F8" s="157" t="s">
        <v>67</v>
      </c>
      <c r="G8" s="55"/>
      <c r="H8" s="66">
        <f t="shared" si="0"/>
        <v>0</v>
      </c>
      <c r="I8" s="66">
        <f t="shared" si="1"/>
        <v>0</v>
      </c>
      <c r="J8" s="107"/>
      <c r="K8" s="108"/>
    </row>
    <row r="9" spans="1:11" x14ac:dyDescent="0.25">
      <c r="A9" s="193"/>
      <c r="B9" s="233"/>
      <c r="C9" s="38" t="s">
        <v>68</v>
      </c>
      <c r="D9" s="39"/>
      <c r="E9" s="115"/>
      <c r="F9" s="158" t="s">
        <v>67</v>
      </c>
      <c r="G9" s="56"/>
      <c r="H9" s="68">
        <f t="shared" si="0"/>
        <v>0</v>
      </c>
      <c r="I9" s="68">
        <f t="shared" si="1"/>
        <v>0</v>
      </c>
      <c r="J9" s="109"/>
      <c r="K9" s="110"/>
    </row>
    <row r="10" spans="1:11" x14ac:dyDescent="0.25">
      <c r="A10" s="193"/>
      <c r="B10" s="233"/>
      <c r="C10" s="38" t="s">
        <v>69</v>
      </c>
      <c r="D10" s="39"/>
      <c r="E10" s="115"/>
      <c r="F10" s="158" t="s">
        <v>70</v>
      </c>
      <c r="G10" s="56"/>
      <c r="H10" s="68">
        <f t="shared" si="0"/>
        <v>0</v>
      </c>
      <c r="I10" s="68">
        <f t="shared" si="1"/>
        <v>0</v>
      </c>
      <c r="J10" s="109"/>
      <c r="K10" s="110"/>
    </row>
    <row r="11" spans="1:11" x14ac:dyDescent="0.25">
      <c r="A11" s="194"/>
      <c r="B11" s="234"/>
      <c r="C11" s="42" t="s">
        <v>71</v>
      </c>
      <c r="D11" s="43"/>
      <c r="E11" s="117"/>
      <c r="F11" s="159" t="s">
        <v>70</v>
      </c>
      <c r="G11" s="58"/>
      <c r="H11" s="72">
        <f t="shared" si="0"/>
        <v>0</v>
      </c>
      <c r="I11" s="72">
        <f t="shared" si="1"/>
        <v>0</v>
      </c>
      <c r="J11" s="111"/>
      <c r="K11" s="112"/>
    </row>
    <row r="12" spans="1:11" x14ac:dyDescent="0.25">
      <c r="A12" s="193" t="s">
        <v>25</v>
      </c>
      <c r="B12" s="232" t="s">
        <v>95</v>
      </c>
      <c r="C12" s="36" t="s">
        <v>66</v>
      </c>
      <c r="D12" s="37"/>
      <c r="E12" s="114"/>
      <c r="F12" s="157" t="s">
        <v>67</v>
      </c>
      <c r="G12" s="59"/>
      <c r="H12" s="73">
        <f t="shared" si="0"/>
        <v>0</v>
      </c>
      <c r="I12" s="74">
        <f t="shared" si="1"/>
        <v>0</v>
      </c>
      <c r="J12" s="107"/>
      <c r="K12" s="108"/>
    </row>
    <row r="13" spans="1:11" x14ac:dyDescent="0.25">
      <c r="A13" s="193"/>
      <c r="B13" s="233"/>
      <c r="C13" s="38" t="s">
        <v>68</v>
      </c>
      <c r="D13" s="39"/>
      <c r="E13" s="115"/>
      <c r="F13" s="158" t="s">
        <v>67</v>
      </c>
      <c r="G13" s="56"/>
      <c r="H13" s="68">
        <f t="shared" si="0"/>
        <v>0</v>
      </c>
      <c r="I13" s="69">
        <f t="shared" si="1"/>
        <v>0</v>
      </c>
      <c r="J13" s="109"/>
      <c r="K13" s="110"/>
    </row>
    <row r="14" spans="1:11" x14ac:dyDescent="0.25">
      <c r="A14" s="193"/>
      <c r="B14" s="233"/>
      <c r="C14" s="38" t="s">
        <v>69</v>
      </c>
      <c r="D14" s="39"/>
      <c r="E14" s="115"/>
      <c r="F14" s="158" t="s">
        <v>70</v>
      </c>
      <c r="G14" s="56"/>
      <c r="H14" s="68">
        <f t="shared" si="0"/>
        <v>0</v>
      </c>
      <c r="I14" s="69">
        <f t="shared" si="1"/>
        <v>0</v>
      </c>
      <c r="J14" s="109"/>
      <c r="K14" s="110"/>
    </row>
    <row r="15" spans="1:11" x14ac:dyDescent="0.25">
      <c r="A15" s="193"/>
      <c r="B15" s="234"/>
      <c r="C15" s="42" t="s">
        <v>71</v>
      </c>
      <c r="D15" s="43"/>
      <c r="E15" s="117"/>
      <c r="F15" s="159" t="s">
        <v>70</v>
      </c>
      <c r="G15" s="56"/>
      <c r="H15" s="68">
        <f t="shared" si="0"/>
        <v>0</v>
      </c>
      <c r="I15" s="69">
        <f t="shared" si="1"/>
        <v>0</v>
      </c>
      <c r="J15" s="111"/>
      <c r="K15" s="112"/>
    </row>
    <row r="16" spans="1:11" s="163" customFormat="1" ht="15" customHeight="1" x14ac:dyDescent="0.25">
      <c r="A16" s="203" t="s">
        <v>116</v>
      </c>
      <c r="B16" s="204"/>
      <c r="C16" s="178" t="s">
        <v>117</v>
      </c>
      <c r="D16" s="154"/>
      <c r="E16" s="179"/>
      <c r="F16" s="166" t="s">
        <v>63</v>
      </c>
      <c r="G16" s="180"/>
      <c r="H16" s="181">
        <f>G16*0.2</f>
        <v>0</v>
      </c>
      <c r="I16" s="181">
        <f>G16+H16</f>
        <v>0</v>
      </c>
      <c r="J16" s="176"/>
      <c r="K16" s="177"/>
    </row>
    <row r="17" spans="1:11" s="163" customFormat="1" x14ac:dyDescent="0.25">
      <c r="A17" s="203" t="s">
        <v>120</v>
      </c>
      <c r="B17" s="204"/>
      <c r="C17" s="168" t="s">
        <v>118</v>
      </c>
      <c r="D17" s="171"/>
      <c r="E17" s="82"/>
      <c r="F17" s="164" t="s">
        <v>63</v>
      </c>
      <c r="G17" s="55"/>
      <c r="H17" s="66">
        <f t="shared" ref="H17:H21" si="2">G17*0.2</f>
        <v>0</v>
      </c>
      <c r="I17" s="66">
        <f t="shared" ref="I17:I18" si="3">G17+H17</f>
        <v>0</v>
      </c>
      <c r="J17" s="105"/>
      <c r="K17" s="106"/>
    </row>
    <row r="18" spans="1:11" s="163" customFormat="1" x14ac:dyDescent="0.25">
      <c r="A18" s="203"/>
      <c r="B18" s="204"/>
      <c r="C18" s="167" t="s">
        <v>119</v>
      </c>
      <c r="D18" s="173"/>
      <c r="E18" s="84"/>
      <c r="F18" s="165" t="s">
        <v>63</v>
      </c>
      <c r="G18" s="58"/>
      <c r="H18" s="72">
        <f t="shared" si="2"/>
        <v>0</v>
      </c>
      <c r="I18" s="72">
        <f t="shared" si="3"/>
        <v>0</v>
      </c>
      <c r="J18" s="105"/>
      <c r="K18" s="106"/>
    </row>
    <row r="19" spans="1:11" s="163" customFormat="1" ht="15" customHeight="1" x14ac:dyDescent="0.25">
      <c r="A19" s="203" t="s">
        <v>121</v>
      </c>
      <c r="B19" s="204"/>
      <c r="C19" s="162" t="s">
        <v>117</v>
      </c>
      <c r="D19" s="174"/>
      <c r="E19" s="175"/>
      <c r="F19" s="47" t="s">
        <v>63</v>
      </c>
      <c r="G19" s="59"/>
      <c r="H19" s="73">
        <f>G19*0.2</f>
        <v>0</v>
      </c>
      <c r="I19" s="73">
        <f>G19+H19</f>
        <v>0</v>
      </c>
      <c r="J19" s="105"/>
      <c r="K19" s="106"/>
    </row>
    <row r="20" spans="1:11" s="163" customFormat="1" x14ac:dyDescent="0.25">
      <c r="A20" s="203"/>
      <c r="B20" s="204"/>
      <c r="C20" s="160" t="s">
        <v>118</v>
      </c>
      <c r="D20" s="172"/>
      <c r="E20" s="83"/>
      <c r="F20" s="158" t="s">
        <v>63</v>
      </c>
      <c r="G20" s="56"/>
      <c r="H20" s="68">
        <f t="shared" si="2"/>
        <v>0</v>
      </c>
      <c r="I20" s="68">
        <f t="shared" ref="I20:I21" si="4">G20+H20</f>
        <v>0</v>
      </c>
      <c r="J20" s="105"/>
      <c r="K20" s="106"/>
    </row>
    <row r="21" spans="1:11" s="163" customFormat="1" x14ac:dyDescent="0.25">
      <c r="A21" s="203"/>
      <c r="B21" s="204"/>
      <c r="C21" s="161" t="s">
        <v>119</v>
      </c>
      <c r="D21" s="173"/>
      <c r="E21" s="84"/>
      <c r="F21" s="159" t="s">
        <v>63</v>
      </c>
      <c r="G21" s="58"/>
      <c r="H21" s="72">
        <f t="shared" si="2"/>
        <v>0</v>
      </c>
      <c r="I21" s="72">
        <f t="shared" si="4"/>
        <v>0</v>
      </c>
      <c r="J21" s="169"/>
      <c r="K21" s="170"/>
    </row>
    <row r="22" spans="1:11" x14ac:dyDescent="0.25">
      <c r="A22" s="30" t="s">
        <v>72</v>
      </c>
      <c r="B22" s="24"/>
      <c r="C22" s="17"/>
      <c r="D22" s="17"/>
      <c r="E22" s="32" t="s">
        <v>60</v>
      </c>
      <c r="F22" s="27"/>
      <c r="G22" s="60"/>
      <c r="H22" s="17"/>
      <c r="I22" s="17"/>
      <c r="J22" s="17"/>
      <c r="K22" s="122"/>
    </row>
    <row r="23" spans="1:11" ht="15" customHeight="1" x14ac:dyDescent="0.25">
      <c r="A23" s="229" t="s">
        <v>25</v>
      </c>
      <c r="B23" s="218" t="s">
        <v>73</v>
      </c>
      <c r="C23" s="219" t="s">
        <v>74</v>
      </c>
      <c r="D23" s="21" t="s">
        <v>75</v>
      </c>
      <c r="E23" s="51"/>
      <c r="F23" s="157" t="s">
        <v>76</v>
      </c>
      <c r="G23" s="55"/>
      <c r="H23" s="66">
        <f>G23*0.2</f>
        <v>0</v>
      </c>
      <c r="I23" s="67">
        <f>G23+H23</f>
        <v>0</v>
      </c>
      <c r="J23" s="105"/>
      <c r="K23" s="106"/>
    </row>
    <row r="24" spans="1:11" x14ac:dyDescent="0.25">
      <c r="A24" s="230"/>
      <c r="B24" s="218"/>
      <c r="C24" s="219"/>
      <c r="D24" s="45" t="s">
        <v>77</v>
      </c>
      <c r="E24" s="52"/>
      <c r="F24" s="44" t="s">
        <v>76</v>
      </c>
      <c r="G24" s="57"/>
      <c r="H24" s="70">
        <f t="shared" ref="H24:H30" si="5">G24*0.2</f>
        <v>0</v>
      </c>
      <c r="I24" s="71">
        <f t="shared" ref="I24:I30" si="6">G24+H24</f>
        <v>0</v>
      </c>
      <c r="J24" s="105"/>
      <c r="K24" s="106"/>
    </row>
    <row r="25" spans="1:11" ht="15" customHeight="1" x14ac:dyDescent="0.25">
      <c r="A25" s="230"/>
      <c r="B25" s="218"/>
      <c r="C25" s="219" t="s">
        <v>78</v>
      </c>
      <c r="D25" s="21" t="s">
        <v>75</v>
      </c>
      <c r="E25" s="51"/>
      <c r="F25" s="157" t="s">
        <v>76</v>
      </c>
      <c r="G25" s="55"/>
      <c r="H25" s="66">
        <f t="shared" si="5"/>
        <v>0</v>
      </c>
      <c r="I25" s="66">
        <f t="shared" si="6"/>
        <v>0</v>
      </c>
      <c r="J25" s="105"/>
      <c r="K25" s="106"/>
    </row>
    <row r="26" spans="1:11" x14ac:dyDescent="0.25">
      <c r="A26" s="230"/>
      <c r="B26" s="218"/>
      <c r="C26" s="219"/>
      <c r="D26" s="23" t="s">
        <v>77</v>
      </c>
      <c r="E26" s="53"/>
      <c r="F26" s="159" t="s">
        <v>76</v>
      </c>
      <c r="G26" s="58"/>
      <c r="H26" s="72">
        <f t="shared" si="5"/>
        <v>0</v>
      </c>
      <c r="I26" s="72">
        <f t="shared" si="6"/>
        <v>0</v>
      </c>
      <c r="J26" s="105"/>
      <c r="K26" s="106"/>
    </row>
    <row r="27" spans="1:11" ht="15" customHeight="1" x14ac:dyDescent="0.25">
      <c r="A27" s="230"/>
      <c r="B27" s="218" t="s">
        <v>79</v>
      </c>
      <c r="C27" s="219" t="s">
        <v>74</v>
      </c>
      <c r="D27" s="21" t="s">
        <v>80</v>
      </c>
      <c r="E27" s="51"/>
      <c r="F27" s="157" t="s">
        <v>76</v>
      </c>
      <c r="G27" s="55"/>
      <c r="H27" s="66">
        <f t="shared" si="5"/>
        <v>0</v>
      </c>
      <c r="I27" s="66">
        <f t="shared" si="6"/>
        <v>0</v>
      </c>
      <c r="J27" s="105"/>
      <c r="K27" s="106"/>
    </row>
    <row r="28" spans="1:11" x14ac:dyDescent="0.25">
      <c r="A28" s="230"/>
      <c r="B28" s="218"/>
      <c r="C28" s="219"/>
      <c r="D28" s="23" t="s">
        <v>81</v>
      </c>
      <c r="E28" s="53"/>
      <c r="F28" s="159" t="s">
        <v>76</v>
      </c>
      <c r="G28" s="58"/>
      <c r="H28" s="72">
        <f t="shared" si="5"/>
        <v>0</v>
      </c>
      <c r="I28" s="72">
        <f t="shared" si="6"/>
        <v>0</v>
      </c>
      <c r="J28" s="105"/>
      <c r="K28" s="106"/>
    </row>
    <row r="29" spans="1:11" x14ac:dyDescent="0.25">
      <c r="A29" s="230"/>
      <c r="B29" s="218"/>
      <c r="C29" s="219" t="s">
        <v>78</v>
      </c>
      <c r="D29" s="46" t="s">
        <v>80</v>
      </c>
      <c r="E29" s="54"/>
      <c r="F29" s="47" t="s">
        <v>76</v>
      </c>
      <c r="G29" s="59"/>
      <c r="H29" s="73">
        <f t="shared" si="5"/>
        <v>0</v>
      </c>
      <c r="I29" s="74">
        <f t="shared" si="6"/>
        <v>0</v>
      </c>
      <c r="J29" s="105"/>
      <c r="K29" s="106"/>
    </row>
    <row r="30" spans="1:11" x14ac:dyDescent="0.25">
      <c r="A30" s="231"/>
      <c r="B30" s="218"/>
      <c r="C30" s="219"/>
      <c r="D30" s="23" t="s">
        <v>81</v>
      </c>
      <c r="E30" s="53"/>
      <c r="F30" s="159" t="s">
        <v>76</v>
      </c>
      <c r="G30" s="58"/>
      <c r="H30" s="72">
        <f t="shared" si="5"/>
        <v>0</v>
      </c>
      <c r="I30" s="75">
        <f t="shared" si="6"/>
        <v>0</v>
      </c>
      <c r="J30" s="105"/>
      <c r="K30" s="106"/>
    </row>
    <row r="31" spans="1:11" x14ac:dyDescent="0.25">
      <c r="A31" s="30" t="s">
        <v>82</v>
      </c>
      <c r="B31" s="24"/>
      <c r="C31" s="17"/>
      <c r="D31" s="17"/>
      <c r="E31" s="17"/>
      <c r="F31" s="27"/>
      <c r="G31" s="60"/>
      <c r="H31" s="17"/>
      <c r="I31" s="17"/>
      <c r="J31" s="17"/>
      <c r="K31" s="122"/>
    </row>
    <row r="32" spans="1:11" ht="15" customHeight="1" x14ac:dyDescent="0.25">
      <c r="A32" s="192" t="s">
        <v>10</v>
      </c>
      <c r="B32" s="155" t="s">
        <v>83</v>
      </c>
      <c r="C32" s="220" t="s">
        <v>84</v>
      </c>
      <c r="D32" s="221"/>
      <c r="E32" s="222"/>
      <c r="F32" s="157" t="s">
        <v>125</v>
      </c>
      <c r="G32" s="61"/>
      <c r="H32" s="66">
        <f>G32*0.2</f>
        <v>0</v>
      </c>
      <c r="I32" s="76">
        <f>G32+H32</f>
        <v>0</v>
      </c>
      <c r="J32" s="100"/>
      <c r="K32" s="101"/>
    </row>
    <row r="33" spans="1:11" x14ac:dyDescent="0.25">
      <c r="A33" s="193"/>
      <c r="B33" s="156" t="s">
        <v>83</v>
      </c>
      <c r="C33" s="208" t="s">
        <v>85</v>
      </c>
      <c r="D33" s="209"/>
      <c r="E33" s="210"/>
      <c r="F33" s="158" t="s">
        <v>125</v>
      </c>
      <c r="G33" s="56"/>
      <c r="H33" s="68">
        <f t="shared" ref="H33:H40" si="7">G33*0.2</f>
        <v>0</v>
      </c>
      <c r="I33" s="77">
        <f t="shared" ref="I33:I40" si="8">G33+H33</f>
        <v>0</v>
      </c>
      <c r="J33" s="49"/>
      <c r="K33" s="63"/>
    </row>
    <row r="34" spans="1:11" ht="45" x14ac:dyDescent="0.25">
      <c r="A34" s="193"/>
      <c r="B34" s="22" t="s">
        <v>86</v>
      </c>
      <c r="C34" s="208" t="s">
        <v>87</v>
      </c>
      <c r="D34" s="209"/>
      <c r="E34" s="210"/>
      <c r="F34" s="158" t="s">
        <v>125</v>
      </c>
      <c r="G34" s="56"/>
      <c r="H34" s="68">
        <f t="shared" si="7"/>
        <v>0</v>
      </c>
      <c r="I34" s="77">
        <f t="shared" si="8"/>
        <v>0</v>
      </c>
      <c r="J34" s="49"/>
      <c r="K34" s="63"/>
    </row>
    <row r="35" spans="1:11" x14ac:dyDescent="0.25">
      <c r="A35" s="193"/>
      <c r="B35" s="147" t="s">
        <v>24</v>
      </c>
      <c r="C35" s="223" t="s">
        <v>84</v>
      </c>
      <c r="D35" s="224"/>
      <c r="E35" s="225"/>
      <c r="F35" s="44" t="s">
        <v>125</v>
      </c>
      <c r="G35" s="57"/>
      <c r="H35" s="70">
        <f t="shared" si="7"/>
        <v>0</v>
      </c>
      <c r="I35" s="148">
        <f t="shared" si="8"/>
        <v>0</v>
      </c>
      <c r="J35" s="149"/>
      <c r="K35" s="150"/>
    </row>
    <row r="36" spans="1:11" x14ac:dyDescent="0.25">
      <c r="A36" s="194"/>
      <c r="B36" s="211" t="s">
        <v>115</v>
      </c>
      <c r="C36" s="212"/>
      <c r="D36" s="212"/>
      <c r="E36" s="213"/>
      <c r="F36" s="159" t="s">
        <v>122</v>
      </c>
      <c r="G36" s="58"/>
      <c r="H36" s="72"/>
      <c r="I36" s="103"/>
      <c r="J36" s="50"/>
      <c r="K36" s="104"/>
    </row>
    <row r="37" spans="1:11" x14ac:dyDescent="0.25">
      <c r="A37" s="195" t="s">
        <v>25</v>
      </c>
      <c r="B37" s="146" t="s">
        <v>88</v>
      </c>
      <c r="C37" s="226" t="s">
        <v>89</v>
      </c>
      <c r="D37" s="227"/>
      <c r="E37" s="228"/>
      <c r="F37" s="47" t="s">
        <v>125</v>
      </c>
      <c r="G37" s="59"/>
      <c r="H37" s="73">
        <f t="shared" si="7"/>
        <v>0</v>
      </c>
      <c r="I37" s="102">
        <f t="shared" si="8"/>
        <v>0</v>
      </c>
      <c r="J37" s="100"/>
      <c r="K37" s="101"/>
    </row>
    <row r="38" spans="1:11" x14ac:dyDescent="0.25">
      <c r="A38" s="196"/>
      <c r="B38" s="19" t="s">
        <v>90</v>
      </c>
      <c r="C38" s="208" t="s">
        <v>91</v>
      </c>
      <c r="D38" s="209"/>
      <c r="E38" s="210"/>
      <c r="F38" s="158" t="s">
        <v>125</v>
      </c>
      <c r="G38" s="56"/>
      <c r="H38" s="68">
        <f t="shared" si="7"/>
        <v>0</v>
      </c>
      <c r="I38" s="77">
        <f t="shared" si="8"/>
        <v>0</v>
      </c>
      <c r="J38" s="49"/>
      <c r="K38" s="63"/>
    </row>
    <row r="39" spans="1:11" x14ac:dyDescent="0.25">
      <c r="A39" s="196"/>
      <c r="B39" s="208" t="s">
        <v>92</v>
      </c>
      <c r="C39" s="209"/>
      <c r="D39" s="209"/>
      <c r="E39" s="210"/>
      <c r="F39" s="158" t="s">
        <v>125</v>
      </c>
      <c r="G39" s="56"/>
      <c r="H39" s="68">
        <f t="shared" si="7"/>
        <v>0</v>
      </c>
      <c r="I39" s="77">
        <f t="shared" si="8"/>
        <v>0</v>
      </c>
      <c r="J39" s="49"/>
      <c r="K39" s="63"/>
    </row>
    <row r="40" spans="1:11" ht="15.75" thickBot="1" x14ac:dyDescent="0.3">
      <c r="A40" s="217"/>
      <c r="B40" s="205" t="s">
        <v>93</v>
      </c>
      <c r="C40" s="206"/>
      <c r="D40" s="206"/>
      <c r="E40" s="207"/>
      <c r="F40" s="20" t="s">
        <v>125</v>
      </c>
      <c r="G40" s="62"/>
      <c r="H40" s="78">
        <f t="shared" si="7"/>
        <v>0</v>
      </c>
      <c r="I40" s="79">
        <f t="shared" si="8"/>
        <v>0</v>
      </c>
      <c r="J40" s="64"/>
      <c r="K40" s="65"/>
    </row>
    <row r="41" spans="1:11" x14ac:dyDescent="0.25">
      <c r="A41" s="34"/>
    </row>
    <row r="42" spans="1:11" x14ac:dyDescent="0.25">
      <c r="A42" s="31"/>
    </row>
    <row r="43" spans="1:11" x14ac:dyDescent="0.25">
      <c r="A43" s="31"/>
    </row>
    <row r="44" spans="1:11" x14ac:dyDescent="0.25">
      <c r="A44" s="31"/>
    </row>
    <row r="45" spans="1:11" x14ac:dyDescent="0.25">
      <c r="A45" s="31"/>
    </row>
    <row r="46" spans="1:11" x14ac:dyDescent="0.25">
      <c r="A46" s="31"/>
    </row>
    <row r="47" spans="1:11" x14ac:dyDescent="0.25">
      <c r="A47" s="31"/>
    </row>
  </sheetData>
  <mergeCells count="27">
    <mergeCell ref="B8:B11"/>
    <mergeCell ref="B12:B15"/>
    <mergeCell ref="A4:A11"/>
    <mergeCell ref="B4:B7"/>
    <mergeCell ref="A16:B16"/>
    <mergeCell ref="C2:E2"/>
    <mergeCell ref="A37:A40"/>
    <mergeCell ref="B23:B26"/>
    <mergeCell ref="C23:C24"/>
    <mergeCell ref="C25:C26"/>
    <mergeCell ref="B27:B30"/>
    <mergeCell ref="C27:C28"/>
    <mergeCell ref="C29:C30"/>
    <mergeCell ref="C32:E32"/>
    <mergeCell ref="C33:E33"/>
    <mergeCell ref="C34:E34"/>
    <mergeCell ref="C35:E35"/>
    <mergeCell ref="C37:E37"/>
    <mergeCell ref="C38:E38"/>
    <mergeCell ref="A23:A30"/>
    <mergeCell ref="A12:A15"/>
    <mergeCell ref="A17:B18"/>
    <mergeCell ref="A19:B21"/>
    <mergeCell ref="B40:E40"/>
    <mergeCell ref="B39:E39"/>
    <mergeCell ref="A32:A36"/>
    <mergeCell ref="B36:E36"/>
  </mergeCells>
  <pageMargins left="0.74803149606299213" right="0.74803149606299213" top="0.98425196850393704" bottom="0.98425196850393704" header="0.51181102362204722" footer="0.51181102362204722"/>
  <pageSetup paperSize="8" scale="47" orientation="portrait" r:id="rId1"/>
  <headerFooter>
    <oddHeader>&amp;L
LOT 2 - Site de Carcassonne&amp;C202500FCS094
Nettoyage des locaux et des vitres des sites de l'ENAC&amp;R&amp;G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9D836-9AA6-4B1E-AA41-4FAD95559DA2}">
  <sheetPr>
    <pageSetUpPr fitToPage="1"/>
  </sheetPr>
  <dimension ref="A1:E14"/>
  <sheetViews>
    <sheetView zoomScaleNormal="100" workbookViewId="0">
      <selection activeCell="L14" sqref="L14"/>
    </sheetView>
  </sheetViews>
  <sheetFormatPr baseColWidth="10" defaultColWidth="9.140625" defaultRowHeight="15" x14ac:dyDescent="0.25"/>
  <cols>
    <col min="1" max="1" width="62.7109375" customWidth="1"/>
    <col min="2" max="2" width="11.140625" customWidth="1"/>
    <col min="3" max="3" width="14.28515625" customWidth="1"/>
    <col min="4" max="5" width="18.85546875" customWidth="1"/>
  </cols>
  <sheetData>
    <row r="1" spans="1:5" ht="19.5" thickBot="1" x14ac:dyDescent="0.35">
      <c r="A1" s="238" t="s">
        <v>110</v>
      </c>
      <c r="B1" s="238"/>
      <c r="C1" s="239"/>
      <c r="D1" s="239"/>
      <c r="E1" s="239"/>
    </row>
    <row r="2" spans="1:5" x14ac:dyDescent="0.25">
      <c r="A2" s="132" t="s">
        <v>111</v>
      </c>
      <c r="B2" s="123" t="s">
        <v>112</v>
      </c>
      <c r="C2" s="133" t="s">
        <v>55</v>
      </c>
      <c r="D2" s="85" t="s">
        <v>56</v>
      </c>
      <c r="E2" s="134" t="s">
        <v>113</v>
      </c>
    </row>
    <row r="3" spans="1:5" x14ac:dyDescent="0.25">
      <c r="A3" s="135" t="s">
        <v>126</v>
      </c>
      <c r="B3" s="124">
        <v>115</v>
      </c>
      <c r="C3" s="136" t="s">
        <v>125</v>
      </c>
      <c r="D3" s="61"/>
      <c r="E3" s="151">
        <f>D3*B3</f>
        <v>0</v>
      </c>
    </row>
    <row r="4" spans="1:5" ht="15.75" thickBot="1" x14ac:dyDescent="0.3">
      <c r="A4" s="137" t="s">
        <v>115</v>
      </c>
      <c r="B4" s="129">
        <v>1</v>
      </c>
      <c r="C4" s="138" t="s">
        <v>122</v>
      </c>
      <c r="D4" s="139"/>
      <c r="E4" s="99">
        <f t="shared" ref="E4" si="0">D4*B4</f>
        <v>0</v>
      </c>
    </row>
    <row r="5" spans="1:5" x14ac:dyDescent="0.25">
      <c r="D5" s="140" t="s">
        <v>114</v>
      </c>
      <c r="E5" s="141">
        <f>SUM(E3:E4)</f>
        <v>0</v>
      </c>
    </row>
    <row r="6" spans="1:5" x14ac:dyDescent="0.25">
      <c r="D6" s="142" t="s">
        <v>50</v>
      </c>
      <c r="E6" s="97">
        <f>E5*0.2</f>
        <v>0</v>
      </c>
    </row>
    <row r="7" spans="1:5" ht="15.75" thickBot="1" x14ac:dyDescent="0.3">
      <c r="D7" s="143" t="s">
        <v>51</v>
      </c>
      <c r="E7" s="99">
        <f>SUM(E5:E6)</f>
        <v>0</v>
      </c>
    </row>
    <row r="9" spans="1:5" x14ac:dyDescent="0.25">
      <c r="A9" s="35"/>
    </row>
    <row r="10" spans="1:5" x14ac:dyDescent="0.25">
      <c r="A10" s="35"/>
    </row>
    <row r="11" spans="1:5" x14ac:dyDescent="0.25">
      <c r="A11" s="144"/>
    </row>
    <row r="12" spans="1:5" x14ac:dyDescent="0.25">
      <c r="A12" s="145"/>
    </row>
    <row r="13" spans="1:5" x14ac:dyDescent="0.25">
      <c r="A13" s="145"/>
    </row>
    <row r="14" spans="1:5" x14ac:dyDescent="0.25">
      <c r="A14" s="35"/>
    </row>
  </sheetData>
  <mergeCells count="1">
    <mergeCell ref="A1:E1"/>
  </mergeCells>
  <pageMargins left="0.74803149606299213" right="0.74803149606299213" top="0.98425196850393704" bottom="0.98425196850393704" header="0.51181102362204722" footer="0.51181102362204722"/>
  <pageSetup paperSize="8" orientation="portrait" r:id="rId1"/>
  <headerFooter>
    <oddHeader>&amp;L
LOT 2 - Site de Carcassonne&amp;C202600FCS007
Nettoyage des locaux et des vitres des sites de l'ENAC&amp;R&amp;G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3aa6b3b22044dc1b9c4d8786ee79a11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74032536beeb0f66a2a04b4126b812e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Props1.xml><?xml version="1.0" encoding="utf-8"?>
<ds:datastoreItem xmlns:ds="http://schemas.openxmlformats.org/officeDocument/2006/customXml" ds:itemID="{FF775E8E-3B99-4138-97DE-FEF694A2A2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E95851-5E8D-4D1D-8E39-4B471CAB8C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2428FD-BF06-4E79-BDFF-8FE7F27F209E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Commande-type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Clara MARTIN-BOUTAULT</cp:lastModifiedBy>
  <cp:revision/>
  <dcterms:created xsi:type="dcterms:W3CDTF">2026-01-12T09:23:55Z</dcterms:created>
  <dcterms:modified xsi:type="dcterms:W3CDTF">2026-01-27T14:40:20Z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